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 1_dochody" sheetId="1" r:id="rId1"/>
  </sheets>
  <definedNames>
    <definedName name="_xlnm.Print_Area" localSheetId="0">'z 1_dochody'!$A$1:$J$100</definedName>
    <definedName name="_xlnm.Print_Titles" localSheetId="0">'z 1_dochody'!$8:$8</definedName>
  </definedNames>
  <calcPr fullCalcOnLoad="1"/>
</workbook>
</file>

<file path=xl/sharedStrings.xml><?xml version="1.0" encoding="utf-8"?>
<sst xmlns="http://schemas.openxmlformats.org/spreadsheetml/2006/main" count="428" uniqueCount="213">
  <si>
    <t>do Uchwały Budżetowej na 2009 r.</t>
  </si>
  <si>
    <t>w zł</t>
  </si>
  <si>
    <t>Lp.</t>
  </si>
  <si>
    <t>Źródło dochodów</t>
  </si>
  <si>
    <t>Dział</t>
  </si>
  <si>
    <t>Rozdział</t>
  </si>
  <si>
    <t>§</t>
  </si>
  <si>
    <t>Planowane Wykonanie
2008 r.</t>
  </si>
  <si>
    <t>Plan
na 2009 r.</t>
  </si>
  <si>
    <t>w tym dochody bieżące</t>
  </si>
  <si>
    <t>w tym dochody majątkowe</t>
  </si>
  <si>
    <t>I</t>
  </si>
  <si>
    <t>Dochody własne gminy</t>
  </si>
  <si>
    <t>75615, 75616</t>
  </si>
  <si>
    <t>0310</t>
  </si>
  <si>
    <t>756</t>
  </si>
  <si>
    <t>0320</t>
  </si>
  <si>
    <t>0330</t>
  </si>
  <si>
    <t>0340</t>
  </si>
  <si>
    <t>75601</t>
  </si>
  <si>
    <t>0350</t>
  </si>
  <si>
    <t>75616</t>
  </si>
  <si>
    <t>0360</t>
  </si>
  <si>
    <t>75618</t>
  </si>
  <si>
    <t>0410</t>
  </si>
  <si>
    <t>0430</t>
  </si>
  <si>
    <t>0480</t>
  </si>
  <si>
    <t>0490</t>
  </si>
  <si>
    <t>75615,75616</t>
  </si>
  <si>
    <t>0500</t>
  </si>
  <si>
    <t>75647</t>
  </si>
  <si>
    <t>0690</t>
  </si>
  <si>
    <t>900</t>
  </si>
  <si>
    <t>90020</t>
  </si>
  <si>
    <t>0400</t>
  </si>
  <si>
    <t>Udziały w podatkach stanowiących dochód budżetu państwa</t>
  </si>
  <si>
    <t>75621</t>
  </si>
  <si>
    <t>0010</t>
  </si>
  <si>
    <t>0020</t>
  </si>
  <si>
    <t>710</t>
  </si>
  <si>
    <t>71035</t>
  </si>
  <si>
    <t>0830</t>
  </si>
  <si>
    <t>750</t>
  </si>
  <si>
    <t>75023</t>
  </si>
  <si>
    <t>801</t>
  </si>
  <si>
    <t>80101</t>
  </si>
  <si>
    <t>010</t>
  </si>
  <si>
    <t>01095</t>
  </si>
  <si>
    <t>0770</t>
  </si>
  <si>
    <t>700</t>
  </si>
  <si>
    <t>70004-70005</t>
  </si>
  <si>
    <t>0750</t>
  </si>
  <si>
    <t>70005</t>
  </si>
  <si>
    <t>0470</t>
  </si>
  <si>
    <t>0760</t>
  </si>
  <si>
    <t>Pozostałe dochody</t>
  </si>
  <si>
    <t>70004</t>
  </si>
  <si>
    <t>0920</t>
  </si>
  <si>
    <t>0970</t>
  </si>
  <si>
    <t>75011</t>
  </si>
  <si>
    <t>2360</t>
  </si>
  <si>
    <t>3) prowizje ze sprzedaży znaków skarbowych</t>
  </si>
  <si>
    <t>0910</t>
  </si>
  <si>
    <t>4) odsetki od rachunków bankowych</t>
  </si>
  <si>
    <t>092</t>
  </si>
  <si>
    <t>852</t>
  </si>
  <si>
    <t>85212</t>
  </si>
  <si>
    <t>…</t>
  </si>
  <si>
    <t>8) refundacja wynagrodzeń z tyt. ćwiczeń wojskowych</t>
  </si>
  <si>
    <t>II</t>
  </si>
  <si>
    <t>1) część oświatowa subwencji ogólnej dla j.s.t.</t>
  </si>
  <si>
    <t>758</t>
  </si>
  <si>
    <t>75801</t>
  </si>
  <si>
    <t>2920</t>
  </si>
  <si>
    <t>2) część wyrównawcza subwencji ogólnej</t>
  </si>
  <si>
    <t>75807</t>
  </si>
  <si>
    <t>3) część równoważąca subwencji ogólnej</t>
  </si>
  <si>
    <t>75831</t>
  </si>
  <si>
    <t>III</t>
  </si>
  <si>
    <t>Dotacje celowe otrzymane z budżetu państwa oraz innych jednostek sektora finansów publicznych</t>
  </si>
  <si>
    <t>1</t>
  </si>
  <si>
    <t>1)</t>
  </si>
  <si>
    <t>2010</t>
  </si>
  <si>
    <t>2)</t>
  </si>
  <si>
    <t>3)</t>
  </si>
  <si>
    <t>85213</t>
  </si>
  <si>
    <t>4)</t>
  </si>
  <si>
    <t>85214</t>
  </si>
  <si>
    <t>5)</t>
  </si>
  <si>
    <t>6)</t>
  </si>
  <si>
    <t>751</t>
  </si>
  <si>
    <t>75101</t>
  </si>
  <si>
    <t>7)</t>
  </si>
  <si>
    <t>752</t>
  </si>
  <si>
    <t>75212</t>
  </si>
  <si>
    <t>8)</t>
  </si>
  <si>
    <t>754</t>
  </si>
  <si>
    <t>75414</t>
  </si>
  <si>
    <t>80195</t>
  </si>
  <si>
    <t>2030</t>
  </si>
  <si>
    <t>85219</t>
  </si>
  <si>
    <t>85295</t>
  </si>
  <si>
    <t>854</t>
  </si>
  <si>
    <t>85415</t>
  </si>
  <si>
    <t>Na zadania realizowane na podstawie porozumień</t>
  </si>
  <si>
    <t>2020</t>
  </si>
  <si>
    <t>6</t>
  </si>
  <si>
    <t>2440</t>
  </si>
  <si>
    <t>- z PFRON na rekompensatę strat z tyt. zwolnień w p. od nieruchom. dla zakładów pracy chronionej</t>
  </si>
  <si>
    <t>626</t>
  </si>
  <si>
    <t>- środki pomocowe z F. SAPARD na modernizację drogi gminnej w Łomnicy</t>
  </si>
  <si>
    <t>600</t>
  </si>
  <si>
    <t>6282</t>
  </si>
  <si>
    <t>Środki n dofinansowanie własnych inwestycji gmin (związków gmin) pozyskane z innych źródeł</t>
  </si>
  <si>
    <t>630</t>
  </si>
  <si>
    <t>63095</t>
  </si>
  <si>
    <t>6298</t>
  </si>
  <si>
    <t>6339</t>
  </si>
  <si>
    <t>75075</t>
  </si>
  <si>
    <t>2709</t>
  </si>
  <si>
    <t>Ogółem dochody</t>
  </si>
  <si>
    <t>60016</t>
  </si>
  <si>
    <t>0440</t>
  </si>
  <si>
    <t>80123</t>
  </si>
  <si>
    <t>2320</t>
  </si>
  <si>
    <t>80130</t>
  </si>
  <si>
    <t>926</t>
  </si>
  <si>
    <t>92601</t>
  </si>
  <si>
    <t>85202</t>
  </si>
  <si>
    <t>6310</t>
  </si>
  <si>
    <t>2008</t>
  </si>
  <si>
    <t>2009</t>
  </si>
  <si>
    <t>921</t>
  </si>
  <si>
    <t>92109</t>
  </si>
  <si>
    <t>90095</t>
  </si>
  <si>
    <t xml:space="preserve">dotacje otrzymane z funduszy celowych na realizację zadań bieżących jednostek sektora finansów publicznych </t>
  </si>
  <si>
    <t>6290</t>
  </si>
  <si>
    <t>63003</t>
  </si>
  <si>
    <t>Środki na dofinansowanie własnych inwestycji gmin (związków gmin) pozyskane z innych źródeł</t>
  </si>
  <si>
    <t>7</t>
  </si>
  <si>
    <t>3</t>
  </si>
  <si>
    <t>4</t>
  </si>
  <si>
    <t>5</t>
  </si>
  <si>
    <t>11)</t>
  </si>
  <si>
    <t>10)</t>
  </si>
  <si>
    <t>9)</t>
  </si>
  <si>
    <t>13)</t>
  </si>
  <si>
    <t>Wpływy z różnych dochodów</t>
  </si>
  <si>
    <t>wpływy z usług:</t>
  </si>
  <si>
    <t>pozostałe odsetki:</t>
  </si>
  <si>
    <t>wpływy z różnych dochodów:</t>
  </si>
  <si>
    <t>dochody jednostek samorządu terytorialnego związane z realizacja zadań z zakresu administracji rządowej oraz innych zadań zleconych ustawami</t>
  </si>
  <si>
    <t xml:space="preserve">pozostałe odsetki </t>
  </si>
  <si>
    <t>wpływy z różnych dochodów</t>
  </si>
  <si>
    <t>odsetki od nieterminowych wpłat z tytułu podatków i opłat</t>
  </si>
  <si>
    <t>wpływy z usług</t>
  </si>
  <si>
    <t>dotacje celowe otrzymane z zpowiatu na zadania bieżące realizowane na podstawie porozumień (umów) między jednostkami samorządu terytorialnego</t>
  </si>
  <si>
    <t>środki na dofinansowanie własnych inwestycji gmin (związków gmin) pozyskane z innych źródeł</t>
  </si>
  <si>
    <t>Dochody z najmu i dzierżawy składników majątkowych Skarbu Państwa jednostek samorządu terytorialnego lub innych jednostek zaliczanych do sektora finansów publicznych oraz innych umów o podobnym charakterze</t>
  </si>
  <si>
    <t>wpłaty z tytułu odpłatnego nabycia prawa własności oraz prawa użytkowania wieczystego gruntów</t>
  </si>
  <si>
    <t>wpływy z opłat za zarząd , użytkowanie i użytkowanie wieczyste nieruchomości</t>
  </si>
  <si>
    <t>wpływy z tytułu przekształcenia prawa wieczystego przysługującego osobom fizycznym w prawo własności</t>
  </si>
  <si>
    <t>Dochody z majątku gminy</t>
  </si>
  <si>
    <t xml:space="preserve">wpływy z usług </t>
  </si>
  <si>
    <t>podatek dochodowy od  osób fizycznych</t>
  </si>
  <si>
    <t>podatek dochodowy od osób prawnych</t>
  </si>
  <si>
    <t>podatek od czynności cywilnoprawnych</t>
  </si>
  <si>
    <t>opłata skarbowa</t>
  </si>
  <si>
    <t>opłata targowa</t>
  </si>
  <si>
    <t>opłata miejscowa</t>
  </si>
  <si>
    <t>opłata za zezwolenie na sprzedaż alkoholu</t>
  </si>
  <si>
    <t xml:space="preserve">różne opłaty </t>
  </si>
  <si>
    <t>opłata produktowa</t>
  </si>
  <si>
    <t>inne lokalne opłaty (wpis do ewidencji dział. gosp.)</t>
  </si>
  <si>
    <t xml:space="preserve">inne lokalne opłaty </t>
  </si>
  <si>
    <t>podatek od nieruchomości</t>
  </si>
  <si>
    <t>podatek rolny</t>
  </si>
  <si>
    <t>podatek leśny</t>
  </si>
  <si>
    <t>podatek od środków transportowych</t>
  </si>
  <si>
    <t>podatek od działaln. gospod. osób fizycznych, opłacany w formie karty pod.</t>
  </si>
  <si>
    <t>podatek od spadków i darowizn</t>
  </si>
  <si>
    <t>Środki pochodzące z budżetu Unii Europejskiej wraz ze współfinansowaniem krajowym</t>
  </si>
  <si>
    <t>Subwencja ogólna</t>
  </si>
  <si>
    <t xml:space="preserve">dotacje celowe otrzymane z budżetu państwa na realizacje własnych zadań bieżących gmin (związków gmin) </t>
  </si>
  <si>
    <t>dotacje celowe otrzymane z budżetu państwa na realizację inwestycji i zakupów inwestycyjnych własnych gmin (związków gmin)</t>
  </si>
  <si>
    <t>dotacje celowe otrzymane z budżetu państwa na inwestycje i zakupy inwestycyjne z zakresu administracji rzadowej oraz innych zadań zleconych gminom ustawami</t>
  </si>
  <si>
    <t>70004, 70005</t>
  </si>
  <si>
    <t>90001, 90002</t>
  </si>
  <si>
    <t>6260</t>
  </si>
  <si>
    <t xml:space="preserve">Dotacje otrzymane z funduszy celowych na finansowanie lub dofinansowanie kosztów realizacji inwestycji i zakupów inwestycyjnych jednostek sektora finansów publicznych </t>
  </si>
  <si>
    <t>środki na dofinansowanie własnych zadań bieżących gmin (związków gmin) powiatów (związków powiatów), samorządów województw, pozyskane z innych źródeł</t>
  </si>
  <si>
    <t>dotacje rozwojowe oraz środki na finansowanie wspólnej Polityki Rolnej</t>
  </si>
  <si>
    <t>Na realizację zadań  bieżących z zakresu administracji rządowej oraz innych zadań zleconych gminie ustawami</t>
  </si>
  <si>
    <t>12)</t>
  </si>
  <si>
    <t>Wpływy z podatków i opłat</t>
  </si>
  <si>
    <t>dochody jednostek samorządu terytorialnego związane z realizacją zadań z zakresu administracji rządowej oraz innych zadań zleconych ustawami</t>
  </si>
  <si>
    <t>dochody uzyskiwane przez gminne jednostki budżetowe</t>
  </si>
  <si>
    <t>dotacje celowe otrzymane z budżetu państwa na zadania bieżące realizowane przez gminę na podstawie porozumień z organami administracji rządowej</t>
  </si>
  <si>
    <t>dotacje celowe otrzymane z powiatu na zadania bieżące realizowane na podstawie porozumień (umów) między jednostkami samorządu terytorialnego</t>
  </si>
  <si>
    <t xml:space="preserve"> dotacje celowe otrzymane z budżetu państwa na realizację zadań bieżących z zakresu administracji rządowej oraz innych zadań zleconych gminie ustawami</t>
  </si>
  <si>
    <t>dotacje celowe otrzymane z budżetu państwa na realizację zadań bieżących z zakresu administracji rządowej oraz innych zadań zleconych gminie ustawami</t>
  </si>
  <si>
    <t>Na realizację własnych zadań bieżących gminy</t>
  </si>
  <si>
    <t>Załącznik Nr 1</t>
  </si>
  <si>
    <t>2</t>
  </si>
  <si>
    <t xml:space="preserve">Plan dochodów budżetu gminy na 2009 r. według źródeł </t>
  </si>
  <si>
    <t>6330</t>
  </si>
  <si>
    <t>60078</t>
  </si>
  <si>
    <t>dotacje celowe otrzymane z budżetu państwa na realizację inwestycji i zakupów inwestycyjnych  własnych gmin</t>
  </si>
  <si>
    <t>`</t>
  </si>
  <si>
    <t>90078</t>
  </si>
  <si>
    <t>14)</t>
  </si>
  <si>
    <t>15)</t>
  </si>
  <si>
    <t>%
7 : 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</si>
</sst>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"/>
    <numFmt numFmtId="166" formatCode="#,###.0"/>
    <numFmt numFmtId="167" formatCode="#,###"/>
  </numFmts>
  <fonts count="12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7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right" vertical="center"/>
    </xf>
    <xf numFmtId="165" fontId="10" fillId="2" borderId="3" xfId="0" applyNumberFormat="1" applyFont="1" applyFill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4" fillId="2" borderId="3" xfId="0" applyNumberFormat="1" applyFon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right" vertical="center"/>
    </xf>
    <xf numFmtId="165" fontId="10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49" fontId="8" fillId="2" borderId="11" xfId="0" applyNumberFormat="1" applyFont="1" applyFill="1" applyBorder="1" applyAlignment="1">
      <alignment horizontal="right" vertical="center"/>
    </xf>
    <xf numFmtId="49" fontId="8" fillId="2" borderId="12" xfId="0" applyNumberFormat="1" applyFont="1" applyFill="1" applyBorder="1" applyAlignment="1">
      <alignment horizontal="left" vertical="center" wrapText="1" indent="3"/>
    </xf>
    <xf numFmtId="49" fontId="8" fillId="2" borderId="12" xfId="0" applyNumberFormat="1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vertical="center"/>
    </xf>
    <xf numFmtId="0" fontId="4" fillId="2" borderId="13" xfId="0" applyNumberFormat="1" applyFont="1" applyFill="1" applyBorder="1" applyAlignment="1">
      <alignment vertical="center"/>
    </xf>
    <xf numFmtId="165" fontId="10" fillId="2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right" vertical="top" indent="1"/>
    </xf>
    <xf numFmtId="49" fontId="5" fillId="2" borderId="5" xfId="0" applyNumberFormat="1" applyFont="1" applyFill="1" applyBorder="1" applyAlignment="1">
      <alignment horizontal="right" vertical="top" indent="1"/>
    </xf>
    <xf numFmtId="49" fontId="5" fillId="2" borderId="5" xfId="0" applyNumberFormat="1" applyFont="1" applyFill="1" applyBorder="1" applyAlignment="1">
      <alignment horizontal="right" vertical="top" wrapText="1" indent="1"/>
    </xf>
    <xf numFmtId="49" fontId="11" fillId="2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showGridLines="0" showZeros="0" tabSelected="1" zoomScale="75" zoomScaleNormal="75" workbookViewId="0" topLeftCell="A1">
      <pane xSplit="10" ySplit="8" topLeftCell="K24" activePane="bottomRight" state="frozen"/>
      <selection pane="topLeft" activeCell="A1" sqref="A1"/>
      <selection pane="topRight" activeCell="K1" sqref="K1"/>
      <selection pane="bottomLeft" activeCell="A52" sqref="A52"/>
      <selection pane="bottomRight" activeCell="A1" sqref="A1"/>
    </sheetView>
  </sheetViews>
  <sheetFormatPr defaultColWidth="9.00390625" defaultRowHeight="12.75"/>
  <cols>
    <col min="1" max="1" width="4.75390625" style="1" customWidth="1"/>
    <col min="2" max="2" width="43.00390625" style="2" customWidth="1"/>
    <col min="3" max="3" width="7.75390625" style="3" customWidth="1"/>
    <col min="4" max="4" width="13.00390625" style="4" customWidth="1"/>
    <col min="5" max="5" width="6.75390625" style="4" customWidth="1"/>
    <col min="6" max="6" width="17.875" style="5" customWidth="1"/>
    <col min="7" max="7" width="16.625" style="5" customWidth="1"/>
    <col min="8" max="8" width="16.00390625" style="5" customWidth="1"/>
    <col min="9" max="9" width="14.875" style="5" customWidth="1"/>
    <col min="10" max="10" width="8.25390625" style="6" customWidth="1"/>
    <col min="11" max="11" width="16.00390625" style="23" customWidth="1"/>
    <col min="12" max="12" width="10.125" style="7" customWidth="1"/>
    <col min="13" max="16384" width="9.125" style="7" customWidth="1"/>
  </cols>
  <sheetData>
    <row r="1" spans="1:10" ht="11.25">
      <c r="A1" s="8"/>
      <c r="B1" s="9"/>
      <c r="C1" s="8"/>
      <c r="D1" s="10"/>
      <c r="E1" s="10"/>
      <c r="F1" s="11"/>
      <c r="G1" s="11"/>
      <c r="H1" s="11"/>
      <c r="I1" s="11"/>
      <c r="J1" s="12"/>
    </row>
    <row r="2" spans="1:10" ht="12.75" customHeight="1">
      <c r="A2" s="8"/>
      <c r="B2" s="9"/>
      <c r="C2" s="8"/>
      <c r="D2" s="10"/>
      <c r="E2" s="10"/>
      <c r="F2" s="11"/>
      <c r="G2" s="11"/>
      <c r="H2" s="11"/>
      <c r="I2" s="11"/>
      <c r="J2" s="12" t="s">
        <v>202</v>
      </c>
    </row>
    <row r="3" spans="1:10" ht="11.25" customHeight="1">
      <c r="A3" s="8"/>
      <c r="B3" s="9"/>
      <c r="C3" s="8"/>
      <c r="D3" s="10"/>
      <c r="E3" s="10"/>
      <c r="F3" s="11"/>
      <c r="G3" s="11"/>
      <c r="H3" s="11"/>
      <c r="I3" s="11"/>
      <c r="J3" s="12" t="s">
        <v>0</v>
      </c>
    </row>
    <row r="4" spans="1:10" ht="6" customHeight="1">
      <c r="A4" s="8"/>
      <c r="B4" s="9"/>
      <c r="C4" s="8"/>
      <c r="D4" s="10"/>
      <c r="E4" s="10"/>
      <c r="F4" s="11"/>
      <c r="G4" s="11"/>
      <c r="H4" s="11"/>
      <c r="I4" s="11"/>
      <c r="J4" s="12"/>
    </row>
    <row r="5" spans="1:10" ht="14.25" customHeight="1">
      <c r="A5" s="75" t="s">
        <v>204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2.75" customHeight="1" thickBot="1">
      <c r="A6" s="8"/>
      <c r="B6" s="9"/>
      <c r="C6" s="8"/>
      <c r="D6" s="10"/>
      <c r="E6" s="10"/>
      <c r="F6" s="11"/>
      <c r="G6" s="11"/>
      <c r="H6" s="11"/>
      <c r="I6" s="11"/>
      <c r="J6" s="13" t="s">
        <v>1</v>
      </c>
    </row>
    <row r="7" spans="1:11" s="14" customFormat="1" ht="49.5" customHeight="1" thickTop="1">
      <c r="A7" s="57" t="s">
        <v>2</v>
      </c>
      <c r="B7" s="58" t="s">
        <v>3</v>
      </c>
      <c r="C7" s="59" t="s">
        <v>4</v>
      </c>
      <c r="D7" s="59" t="s">
        <v>5</v>
      </c>
      <c r="E7" s="59" t="s">
        <v>6</v>
      </c>
      <c r="F7" s="60" t="s">
        <v>7</v>
      </c>
      <c r="G7" s="60" t="s">
        <v>8</v>
      </c>
      <c r="H7" s="60" t="s">
        <v>9</v>
      </c>
      <c r="I7" s="60" t="s">
        <v>10</v>
      </c>
      <c r="J7" s="61" t="s">
        <v>212</v>
      </c>
      <c r="K7" s="19"/>
    </row>
    <row r="8" spans="1:26" s="15" customFormat="1" ht="18" customHeight="1" thickBot="1">
      <c r="A8" s="70">
        <v>1</v>
      </c>
      <c r="B8" s="71">
        <v>2</v>
      </c>
      <c r="C8" s="72">
        <v>3</v>
      </c>
      <c r="D8" s="72">
        <v>4</v>
      </c>
      <c r="E8" s="72">
        <v>5</v>
      </c>
      <c r="F8" s="73">
        <v>6</v>
      </c>
      <c r="G8" s="73">
        <v>7</v>
      </c>
      <c r="H8" s="73">
        <v>8</v>
      </c>
      <c r="I8" s="73">
        <v>9</v>
      </c>
      <c r="J8" s="74">
        <v>10</v>
      </c>
      <c r="K8" s="16"/>
      <c r="V8" s="16"/>
      <c r="W8" s="16"/>
      <c r="X8" s="16"/>
      <c r="Y8" s="16"/>
      <c r="Z8" s="16"/>
    </row>
    <row r="9" spans="1:11" s="17" customFormat="1" ht="24.75" customHeight="1" thickTop="1">
      <c r="A9" s="76" t="s">
        <v>11</v>
      </c>
      <c r="B9" s="54" t="s">
        <v>12</v>
      </c>
      <c r="C9" s="55"/>
      <c r="D9" s="55"/>
      <c r="E9" s="55"/>
      <c r="F9" s="56">
        <f>F10+F26+F29+F33+F39+F58+F64</f>
        <v>11602220.66</v>
      </c>
      <c r="G9" s="56">
        <f>G10+G26+G29+G33+G39+G58+G64</f>
        <v>11122957</v>
      </c>
      <c r="H9" s="56">
        <f>H10+H26+H29+H33+H39+H58+H64</f>
        <v>9596357</v>
      </c>
      <c r="I9" s="56">
        <f>I10+I26+I29+I33+I39+I58+I64</f>
        <v>1526600</v>
      </c>
      <c r="J9" s="69">
        <f aca="true" t="shared" si="0" ref="J9:J20">G9/F9*100</f>
        <v>95.86920750738419</v>
      </c>
      <c r="K9" s="21"/>
    </row>
    <row r="10" spans="1:11" s="18" customFormat="1" ht="17.25" customHeight="1">
      <c r="A10" s="52">
        <v>1</v>
      </c>
      <c r="B10" s="24" t="s">
        <v>194</v>
      </c>
      <c r="C10" s="25"/>
      <c r="D10" s="25"/>
      <c r="E10" s="25"/>
      <c r="F10" s="26">
        <f>SUM(F11:F25)</f>
        <v>3118632</v>
      </c>
      <c r="G10" s="26">
        <f>SUM(G11:G25)</f>
        <v>3554605</v>
      </c>
      <c r="H10" s="26">
        <f>SUM(H11:H25)</f>
        <v>3554605</v>
      </c>
      <c r="I10" s="26">
        <f>SUM(I11:I25)</f>
        <v>0</v>
      </c>
      <c r="J10" s="45">
        <f t="shared" si="0"/>
        <v>113.9796231168025</v>
      </c>
      <c r="K10" s="22"/>
    </row>
    <row r="11" spans="1:10" ht="11.25">
      <c r="A11" s="77" t="s">
        <v>81</v>
      </c>
      <c r="B11" s="27" t="s">
        <v>175</v>
      </c>
      <c r="C11" s="28">
        <v>756</v>
      </c>
      <c r="D11" s="28" t="s">
        <v>13</v>
      </c>
      <c r="E11" s="28" t="s">
        <v>14</v>
      </c>
      <c r="F11" s="29">
        <v>2400000</v>
      </c>
      <c r="G11" s="29">
        <v>2873200</v>
      </c>
      <c r="H11" s="29">
        <v>2873200</v>
      </c>
      <c r="I11" s="29"/>
      <c r="J11" s="46">
        <f t="shared" si="0"/>
        <v>119.71666666666667</v>
      </c>
    </row>
    <row r="12" spans="1:10" ht="11.25">
      <c r="A12" s="77" t="s">
        <v>83</v>
      </c>
      <c r="B12" s="27" t="s">
        <v>176</v>
      </c>
      <c r="C12" s="28" t="s">
        <v>15</v>
      </c>
      <c r="D12" s="28" t="s">
        <v>13</v>
      </c>
      <c r="E12" s="28" t="s">
        <v>16</v>
      </c>
      <c r="F12" s="29">
        <v>39000</v>
      </c>
      <c r="G12" s="29">
        <v>43000</v>
      </c>
      <c r="H12" s="29">
        <v>43000</v>
      </c>
      <c r="I12" s="29"/>
      <c r="J12" s="46">
        <f t="shared" si="0"/>
        <v>110.25641025641026</v>
      </c>
    </row>
    <row r="13" spans="1:10" ht="11.25">
      <c r="A13" s="77" t="s">
        <v>84</v>
      </c>
      <c r="B13" s="27" t="s">
        <v>177</v>
      </c>
      <c r="C13" s="28" t="s">
        <v>15</v>
      </c>
      <c r="D13" s="28" t="s">
        <v>13</v>
      </c>
      <c r="E13" s="28" t="s">
        <v>17</v>
      </c>
      <c r="F13" s="29">
        <v>67100</v>
      </c>
      <c r="G13" s="29">
        <v>54400</v>
      </c>
      <c r="H13" s="29">
        <v>54400</v>
      </c>
      <c r="I13" s="29"/>
      <c r="J13" s="46">
        <f t="shared" si="0"/>
        <v>81.07302533532041</v>
      </c>
    </row>
    <row r="14" spans="1:10" ht="11.25">
      <c r="A14" s="77" t="s">
        <v>86</v>
      </c>
      <c r="B14" s="27" t="s">
        <v>178</v>
      </c>
      <c r="C14" s="28" t="s">
        <v>15</v>
      </c>
      <c r="D14" s="28" t="s">
        <v>13</v>
      </c>
      <c r="E14" s="28" t="s">
        <v>18</v>
      </c>
      <c r="F14" s="29">
        <v>121000</v>
      </c>
      <c r="G14" s="29">
        <v>124000</v>
      </c>
      <c r="H14" s="29">
        <v>124000</v>
      </c>
      <c r="I14" s="29"/>
      <c r="J14" s="46">
        <f t="shared" si="0"/>
        <v>102.4793388429752</v>
      </c>
    </row>
    <row r="15" spans="1:10" ht="22.5">
      <c r="A15" s="77" t="s">
        <v>88</v>
      </c>
      <c r="B15" s="27" t="s">
        <v>179</v>
      </c>
      <c r="C15" s="28" t="s">
        <v>15</v>
      </c>
      <c r="D15" s="28" t="s">
        <v>19</v>
      </c>
      <c r="E15" s="28" t="s">
        <v>20</v>
      </c>
      <c r="F15" s="29">
        <v>9500</v>
      </c>
      <c r="G15" s="30">
        <v>4000</v>
      </c>
      <c r="H15" s="30">
        <v>4000</v>
      </c>
      <c r="I15" s="30"/>
      <c r="J15" s="46">
        <f t="shared" si="0"/>
        <v>42.10526315789473</v>
      </c>
    </row>
    <row r="16" spans="1:10" ht="11.25">
      <c r="A16" s="77" t="s">
        <v>89</v>
      </c>
      <c r="B16" s="27" t="s">
        <v>180</v>
      </c>
      <c r="C16" s="28" t="s">
        <v>15</v>
      </c>
      <c r="D16" s="28" t="s">
        <v>21</v>
      </c>
      <c r="E16" s="28" t="s">
        <v>22</v>
      </c>
      <c r="F16" s="29">
        <v>45000</v>
      </c>
      <c r="G16" s="30">
        <v>42000</v>
      </c>
      <c r="H16" s="30">
        <v>42000</v>
      </c>
      <c r="I16" s="30"/>
      <c r="J16" s="46">
        <f t="shared" si="0"/>
        <v>93.33333333333333</v>
      </c>
    </row>
    <row r="17" spans="1:10" ht="11.25">
      <c r="A17" s="77" t="s">
        <v>92</v>
      </c>
      <c r="B17" s="27" t="s">
        <v>167</v>
      </c>
      <c r="C17" s="28" t="s">
        <v>15</v>
      </c>
      <c r="D17" s="28" t="s">
        <v>23</v>
      </c>
      <c r="E17" s="28" t="s">
        <v>24</v>
      </c>
      <c r="F17" s="29">
        <v>30000</v>
      </c>
      <c r="G17" s="30">
        <v>32000</v>
      </c>
      <c r="H17" s="30">
        <v>32000</v>
      </c>
      <c r="I17" s="30"/>
      <c r="J17" s="46">
        <f t="shared" si="0"/>
        <v>106.66666666666667</v>
      </c>
    </row>
    <row r="18" spans="1:10" ht="11.25">
      <c r="A18" s="77" t="s">
        <v>95</v>
      </c>
      <c r="B18" s="27" t="s">
        <v>168</v>
      </c>
      <c r="C18" s="28" t="s">
        <v>15</v>
      </c>
      <c r="D18" s="28" t="s">
        <v>21</v>
      </c>
      <c r="E18" s="28" t="s">
        <v>25</v>
      </c>
      <c r="F18" s="29">
        <v>32700</v>
      </c>
      <c r="G18" s="30">
        <v>38000</v>
      </c>
      <c r="H18" s="30">
        <v>38000</v>
      </c>
      <c r="I18" s="30"/>
      <c r="J18" s="46">
        <f t="shared" si="0"/>
        <v>116.20795107033639</v>
      </c>
    </row>
    <row r="19" spans="1:10" ht="11.25">
      <c r="A19" s="77" t="s">
        <v>145</v>
      </c>
      <c r="B19" s="27" t="s">
        <v>169</v>
      </c>
      <c r="C19" s="28" t="s">
        <v>15</v>
      </c>
      <c r="D19" s="28" t="s">
        <v>21</v>
      </c>
      <c r="E19" s="28" t="s">
        <v>122</v>
      </c>
      <c r="F19" s="29">
        <v>300</v>
      </c>
      <c r="G19" s="30">
        <v>200</v>
      </c>
      <c r="H19" s="30">
        <v>200</v>
      </c>
      <c r="I19" s="30"/>
      <c r="J19" s="46">
        <f t="shared" si="0"/>
        <v>66.66666666666666</v>
      </c>
    </row>
    <row r="20" spans="1:10" ht="11.25">
      <c r="A20" s="77" t="s">
        <v>144</v>
      </c>
      <c r="B20" s="27" t="s">
        <v>170</v>
      </c>
      <c r="C20" s="28" t="s">
        <v>15</v>
      </c>
      <c r="D20" s="28" t="s">
        <v>23</v>
      </c>
      <c r="E20" s="28" t="s">
        <v>26</v>
      </c>
      <c r="F20" s="29">
        <v>119532</v>
      </c>
      <c r="G20" s="30">
        <v>115000</v>
      </c>
      <c r="H20" s="30">
        <v>115000</v>
      </c>
      <c r="I20" s="30"/>
      <c r="J20" s="46">
        <f t="shared" si="0"/>
        <v>96.20854666532811</v>
      </c>
    </row>
    <row r="21" spans="1:10" ht="12" customHeight="1">
      <c r="A21" s="77" t="s">
        <v>143</v>
      </c>
      <c r="B21" s="27" t="s">
        <v>173</v>
      </c>
      <c r="C21" s="28" t="s">
        <v>15</v>
      </c>
      <c r="D21" s="28" t="s">
        <v>21</v>
      </c>
      <c r="E21" s="28" t="s">
        <v>27</v>
      </c>
      <c r="F21" s="29">
        <v>14700</v>
      </c>
      <c r="G21" s="30">
        <v>13111</v>
      </c>
      <c r="H21" s="30">
        <v>13111</v>
      </c>
      <c r="I21" s="30"/>
      <c r="J21" s="46">
        <f>G23/F23*100</f>
        <v>86.04651162790698</v>
      </c>
    </row>
    <row r="22" spans="1:10" ht="11.25">
      <c r="A22" s="77" t="s">
        <v>193</v>
      </c>
      <c r="B22" s="27" t="s">
        <v>174</v>
      </c>
      <c r="C22" s="28" t="s">
        <v>15</v>
      </c>
      <c r="D22" s="28" t="s">
        <v>23</v>
      </c>
      <c r="E22" s="28" t="s">
        <v>27</v>
      </c>
      <c r="F22" s="29">
        <v>17900</v>
      </c>
      <c r="G22" s="30">
        <v>23794</v>
      </c>
      <c r="H22" s="30">
        <v>23794</v>
      </c>
      <c r="I22" s="30"/>
      <c r="J22" s="46">
        <f>G24/F24*100</f>
        <v>100</v>
      </c>
    </row>
    <row r="23" spans="1:10" ht="11.25">
      <c r="A23" s="77" t="s">
        <v>146</v>
      </c>
      <c r="B23" s="27" t="s">
        <v>166</v>
      </c>
      <c r="C23" s="28" t="s">
        <v>15</v>
      </c>
      <c r="D23" s="28" t="s">
        <v>28</v>
      </c>
      <c r="E23" s="28" t="s">
        <v>29</v>
      </c>
      <c r="F23" s="29">
        <v>215000</v>
      </c>
      <c r="G23" s="30">
        <v>185000</v>
      </c>
      <c r="H23" s="30">
        <v>185000</v>
      </c>
      <c r="I23" s="30"/>
      <c r="J23" s="46">
        <f>G24/F24*100</f>
        <v>100</v>
      </c>
    </row>
    <row r="24" spans="1:10" ht="11.25">
      <c r="A24" s="77" t="s">
        <v>210</v>
      </c>
      <c r="B24" s="27" t="s">
        <v>171</v>
      </c>
      <c r="C24" s="28" t="s">
        <v>15</v>
      </c>
      <c r="D24" s="28" t="s">
        <v>30</v>
      </c>
      <c r="E24" s="28" t="s">
        <v>31</v>
      </c>
      <c r="F24" s="29">
        <v>6000</v>
      </c>
      <c r="G24" s="30">
        <v>6000</v>
      </c>
      <c r="H24" s="30">
        <v>6000</v>
      </c>
      <c r="I24" s="30"/>
      <c r="J24" s="46">
        <f>G25/F25*100</f>
        <v>100</v>
      </c>
    </row>
    <row r="25" spans="1:10" ht="11.25">
      <c r="A25" s="77" t="s">
        <v>211</v>
      </c>
      <c r="B25" s="27" t="s">
        <v>172</v>
      </c>
      <c r="C25" s="28" t="s">
        <v>32</v>
      </c>
      <c r="D25" s="28" t="s">
        <v>33</v>
      </c>
      <c r="E25" s="28" t="s">
        <v>34</v>
      </c>
      <c r="F25" s="29">
        <v>900</v>
      </c>
      <c r="G25" s="30">
        <v>900</v>
      </c>
      <c r="H25" s="30">
        <v>900</v>
      </c>
      <c r="I25" s="30"/>
      <c r="J25" s="46">
        <f>G26/F26*100</f>
        <v>104.77011045263632</v>
      </c>
    </row>
    <row r="26" spans="1:11" s="18" customFormat="1" ht="30" customHeight="1">
      <c r="A26" s="52" t="s">
        <v>203</v>
      </c>
      <c r="B26" s="24" t="s">
        <v>35</v>
      </c>
      <c r="C26" s="25"/>
      <c r="D26" s="25"/>
      <c r="E26" s="25"/>
      <c r="F26" s="26">
        <f>SUM(F27:F28)</f>
        <v>2688030</v>
      </c>
      <c r="G26" s="26">
        <f>SUM(G27:G28)</f>
        <v>2816252</v>
      </c>
      <c r="H26" s="26">
        <f>SUM(H27:H28)</f>
        <v>2816252</v>
      </c>
      <c r="I26" s="26"/>
      <c r="J26" s="45">
        <f aca="true" t="shared" si="1" ref="J26:J51">G26/F26*100</f>
        <v>104.77011045263632</v>
      </c>
      <c r="K26" s="22"/>
    </row>
    <row r="27" spans="1:10" ht="15" customHeight="1">
      <c r="A27" s="77" t="s">
        <v>81</v>
      </c>
      <c r="B27" s="27" t="s">
        <v>164</v>
      </c>
      <c r="C27" s="28" t="s">
        <v>15</v>
      </c>
      <c r="D27" s="28" t="s">
        <v>36</v>
      </c>
      <c r="E27" s="28" t="s">
        <v>37</v>
      </c>
      <c r="F27" s="29">
        <v>2651030</v>
      </c>
      <c r="G27" s="29">
        <v>2780252</v>
      </c>
      <c r="H27" s="29">
        <v>2780252</v>
      </c>
      <c r="I27" s="29"/>
      <c r="J27" s="47">
        <f t="shared" si="1"/>
        <v>104.87440730583961</v>
      </c>
    </row>
    <row r="28" spans="1:10" ht="14.25" customHeight="1">
      <c r="A28" s="77" t="s">
        <v>83</v>
      </c>
      <c r="B28" s="27" t="s">
        <v>165</v>
      </c>
      <c r="C28" s="28" t="s">
        <v>15</v>
      </c>
      <c r="D28" s="28" t="s">
        <v>36</v>
      </c>
      <c r="E28" s="28" t="s">
        <v>38</v>
      </c>
      <c r="F28" s="29">
        <v>37000</v>
      </c>
      <c r="G28" s="29">
        <v>36000</v>
      </c>
      <c r="H28" s="29">
        <v>36000</v>
      </c>
      <c r="I28" s="29"/>
      <c r="J28" s="47">
        <f t="shared" si="1"/>
        <v>97.2972972972973</v>
      </c>
    </row>
    <row r="29" spans="1:11" s="18" customFormat="1" ht="27" customHeight="1">
      <c r="A29" s="52" t="s">
        <v>140</v>
      </c>
      <c r="B29" s="24" t="s">
        <v>196</v>
      </c>
      <c r="C29" s="25"/>
      <c r="D29" s="25"/>
      <c r="E29" s="25"/>
      <c r="F29" s="26">
        <f>SUM(F30:F32)</f>
        <v>99000</v>
      </c>
      <c r="G29" s="26">
        <f>SUM(G30:G32)</f>
        <v>116500</v>
      </c>
      <c r="H29" s="26">
        <f>SUM(H30:H32)</f>
        <v>116500</v>
      </c>
      <c r="I29" s="26"/>
      <c r="J29" s="45">
        <f t="shared" si="1"/>
        <v>117.67676767676767</v>
      </c>
      <c r="K29" s="22"/>
    </row>
    <row r="30" spans="1:11" s="14" customFormat="1" ht="13.5" customHeight="1">
      <c r="A30" s="78" t="s">
        <v>81</v>
      </c>
      <c r="B30" s="31" t="s">
        <v>163</v>
      </c>
      <c r="C30" s="32" t="s">
        <v>39</v>
      </c>
      <c r="D30" s="32" t="s">
        <v>40</v>
      </c>
      <c r="E30" s="32" t="s">
        <v>41</v>
      </c>
      <c r="F30" s="33">
        <v>50500</v>
      </c>
      <c r="G30" s="33">
        <v>55500</v>
      </c>
      <c r="H30" s="33">
        <v>55500</v>
      </c>
      <c r="I30" s="33"/>
      <c r="J30" s="47">
        <f t="shared" si="1"/>
        <v>109.9009900990099</v>
      </c>
      <c r="K30" s="19"/>
    </row>
    <row r="31" spans="1:11" s="14" customFormat="1" ht="14.25" customHeight="1">
      <c r="A31" s="78" t="s">
        <v>83</v>
      </c>
      <c r="B31" s="31" t="s">
        <v>163</v>
      </c>
      <c r="C31" s="32" t="s">
        <v>42</v>
      </c>
      <c r="D31" s="32" t="s">
        <v>43</v>
      </c>
      <c r="E31" s="32" t="s">
        <v>41</v>
      </c>
      <c r="F31" s="33">
        <v>34500</v>
      </c>
      <c r="G31" s="33">
        <v>45000</v>
      </c>
      <c r="H31" s="33">
        <v>45000</v>
      </c>
      <c r="I31" s="33"/>
      <c r="J31" s="47">
        <f t="shared" si="1"/>
        <v>130.43478260869566</v>
      </c>
      <c r="K31" s="19"/>
    </row>
    <row r="32" spans="1:11" s="14" customFormat="1" ht="15" customHeight="1">
      <c r="A32" s="78" t="s">
        <v>84</v>
      </c>
      <c r="B32" s="31" t="s">
        <v>163</v>
      </c>
      <c r="C32" s="32" t="s">
        <v>44</v>
      </c>
      <c r="D32" s="32" t="s">
        <v>45</v>
      </c>
      <c r="E32" s="32" t="s">
        <v>41</v>
      </c>
      <c r="F32" s="34">
        <v>14000</v>
      </c>
      <c r="G32" s="33">
        <v>16000</v>
      </c>
      <c r="H32" s="33">
        <v>16000</v>
      </c>
      <c r="I32" s="33"/>
      <c r="J32" s="47">
        <f t="shared" si="1"/>
        <v>114.28571428571428</v>
      </c>
      <c r="K32" s="19"/>
    </row>
    <row r="33" spans="1:11" s="14" customFormat="1" ht="16.5" customHeight="1">
      <c r="A33" s="52" t="s">
        <v>141</v>
      </c>
      <c r="B33" s="24" t="s">
        <v>162</v>
      </c>
      <c r="C33" s="25"/>
      <c r="D33" s="25"/>
      <c r="E33" s="25"/>
      <c r="F33" s="26">
        <f>SUM(F34:F38)</f>
        <v>2407000</v>
      </c>
      <c r="G33" s="26">
        <f>SUM(G34:G38)</f>
        <v>2494000</v>
      </c>
      <c r="H33" s="26">
        <f>SUM(H34:H38)</f>
        <v>1794000</v>
      </c>
      <c r="I33" s="26">
        <f>SUM(I34:I38)</f>
        <v>700000</v>
      </c>
      <c r="J33" s="47">
        <f t="shared" si="1"/>
        <v>103.6144578313253</v>
      </c>
      <c r="K33" s="19"/>
    </row>
    <row r="34" spans="1:11" s="14" customFormat="1" ht="30" customHeight="1">
      <c r="A34" s="78" t="s">
        <v>81</v>
      </c>
      <c r="B34" s="31" t="s">
        <v>159</v>
      </c>
      <c r="C34" s="32" t="s">
        <v>46</v>
      </c>
      <c r="D34" s="32" t="s">
        <v>47</v>
      </c>
      <c r="E34" s="32" t="s">
        <v>48</v>
      </c>
      <c r="F34" s="33">
        <v>200000</v>
      </c>
      <c r="G34" s="33">
        <v>200000</v>
      </c>
      <c r="H34" s="26"/>
      <c r="I34" s="33">
        <v>200000</v>
      </c>
      <c r="J34" s="47">
        <f t="shared" si="1"/>
        <v>100</v>
      </c>
      <c r="K34" s="19"/>
    </row>
    <row r="35" spans="1:11" s="14" customFormat="1" ht="56.25">
      <c r="A35" s="78" t="s">
        <v>83</v>
      </c>
      <c r="B35" s="31" t="s">
        <v>158</v>
      </c>
      <c r="C35" s="32" t="s">
        <v>49</v>
      </c>
      <c r="D35" s="32" t="s">
        <v>50</v>
      </c>
      <c r="E35" s="32" t="s">
        <v>51</v>
      </c>
      <c r="F35" s="33">
        <v>1566000</v>
      </c>
      <c r="G35" s="33">
        <v>1754000</v>
      </c>
      <c r="H35" s="33">
        <v>1754000</v>
      </c>
      <c r="I35" s="33"/>
      <c r="J35" s="47">
        <f t="shared" si="1"/>
        <v>112.0051085568327</v>
      </c>
      <c r="K35" s="19"/>
    </row>
    <row r="36" spans="1:11" s="14" customFormat="1" ht="25.5" customHeight="1">
      <c r="A36" s="78" t="s">
        <v>84</v>
      </c>
      <c r="B36" s="31" t="s">
        <v>159</v>
      </c>
      <c r="C36" s="32" t="s">
        <v>49</v>
      </c>
      <c r="D36" s="32" t="s">
        <v>52</v>
      </c>
      <c r="E36" s="32" t="s">
        <v>48</v>
      </c>
      <c r="F36" s="33">
        <v>600000</v>
      </c>
      <c r="G36" s="33">
        <v>480000</v>
      </c>
      <c r="H36" s="26"/>
      <c r="I36" s="33">
        <v>480000</v>
      </c>
      <c r="J36" s="47">
        <f t="shared" si="1"/>
        <v>80</v>
      </c>
      <c r="K36" s="19"/>
    </row>
    <row r="37" spans="1:11" s="14" customFormat="1" ht="25.5" customHeight="1">
      <c r="A37" s="78" t="s">
        <v>86</v>
      </c>
      <c r="B37" s="31" t="s">
        <v>160</v>
      </c>
      <c r="C37" s="32" t="s">
        <v>49</v>
      </c>
      <c r="D37" s="32" t="s">
        <v>52</v>
      </c>
      <c r="E37" s="35" t="s">
        <v>53</v>
      </c>
      <c r="F37" s="33">
        <v>28300</v>
      </c>
      <c r="G37" s="33">
        <v>40000</v>
      </c>
      <c r="H37" s="33">
        <v>40000</v>
      </c>
      <c r="I37" s="33"/>
      <c r="J37" s="47">
        <f t="shared" si="1"/>
        <v>141.3427561837456</v>
      </c>
      <c r="K37" s="19"/>
    </row>
    <row r="38" spans="1:11" s="14" customFormat="1" ht="33.75">
      <c r="A38" s="78" t="s">
        <v>88</v>
      </c>
      <c r="B38" s="31" t="s">
        <v>161</v>
      </c>
      <c r="C38" s="32" t="s">
        <v>49</v>
      </c>
      <c r="D38" s="32" t="s">
        <v>52</v>
      </c>
      <c r="E38" s="32" t="s">
        <v>54</v>
      </c>
      <c r="F38" s="34">
        <v>12700</v>
      </c>
      <c r="G38" s="33">
        <v>20000</v>
      </c>
      <c r="H38" s="33"/>
      <c r="I38" s="33">
        <v>20000</v>
      </c>
      <c r="J38" s="47">
        <f t="shared" si="1"/>
        <v>157.48031496062993</v>
      </c>
      <c r="K38" s="19"/>
    </row>
    <row r="39" spans="1:11" s="14" customFormat="1" ht="15" customHeight="1">
      <c r="A39" s="52" t="s">
        <v>142</v>
      </c>
      <c r="B39" s="24" t="s">
        <v>55</v>
      </c>
      <c r="C39" s="25"/>
      <c r="D39" s="25"/>
      <c r="E39" s="25"/>
      <c r="F39" s="26">
        <f>SUM(F40:F57)</f>
        <v>1127453</v>
      </c>
      <c r="G39" s="26">
        <f>SUM(G40:G57)</f>
        <v>1300000</v>
      </c>
      <c r="H39" s="26">
        <f>SUM(H40:H57)</f>
        <v>1300000</v>
      </c>
      <c r="I39" s="26">
        <f>SUM(I41:I57)</f>
        <v>0</v>
      </c>
      <c r="J39" s="47">
        <f t="shared" si="1"/>
        <v>115.30414128127735</v>
      </c>
      <c r="K39" s="19"/>
    </row>
    <row r="40" spans="1:11" s="14" customFormat="1" ht="18.75" customHeight="1">
      <c r="A40" s="78" t="s">
        <v>81</v>
      </c>
      <c r="B40" s="31" t="s">
        <v>147</v>
      </c>
      <c r="C40" s="32" t="s">
        <v>111</v>
      </c>
      <c r="D40" s="32" t="s">
        <v>121</v>
      </c>
      <c r="E40" s="32" t="s">
        <v>58</v>
      </c>
      <c r="F40" s="33">
        <v>4813</v>
      </c>
      <c r="G40" s="33">
        <v>7000</v>
      </c>
      <c r="H40" s="33">
        <v>7000</v>
      </c>
      <c r="I40" s="33"/>
      <c r="J40" s="47">
        <f t="shared" si="1"/>
        <v>145.43943486391024</v>
      </c>
      <c r="K40" s="19"/>
    </row>
    <row r="41" spans="1:11" s="14" customFormat="1" ht="17.25" customHeight="1">
      <c r="A41" s="78" t="s">
        <v>83</v>
      </c>
      <c r="B41" s="31" t="s">
        <v>148</v>
      </c>
      <c r="C41" s="35" t="s">
        <v>49</v>
      </c>
      <c r="D41" s="35" t="s">
        <v>56</v>
      </c>
      <c r="E41" s="32" t="s">
        <v>41</v>
      </c>
      <c r="F41" s="34">
        <v>210000</v>
      </c>
      <c r="G41" s="34">
        <v>220000</v>
      </c>
      <c r="H41" s="34">
        <v>220000</v>
      </c>
      <c r="I41" s="34"/>
      <c r="J41" s="47">
        <f t="shared" si="1"/>
        <v>104.76190476190477</v>
      </c>
      <c r="K41" s="19"/>
    </row>
    <row r="42" spans="1:11" s="14" customFormat="1" ht="16.5" customHeight="1">
      <c r="A42" s="78" t="s">
        <v>84</v>
      </c>
      <c r="B42" s="31" t="s">
        <v>149</v>
      </c>
      <c r="C42" s="35" t="s">
        <v>49</v>
      </c>
      <c r="D42" s="35" t="s">
        <v>186</v>
      </c>
      <c r="E42" s="32" t="s">
        <v>57</v>
      </c>
      <c r="F42" s="34">
        <v>5800</v>
      </c>
      <c r="G42" s="34">
        <v>7700</v>
      </c>
      <c r="H42" s="34">
        <v>7700</v>
      </c>
      <c r="I42" s="34"/>
      <c r="J42" s="47">
        <f t="shared" si="1"/>
        <v>132.75862068965517</v>
      </c>
      <c r="K42" s="19"/>
    </row>
    <row r="43" spans="1:11" s="14" customFormat="1" ht="15.75" customHeight="1">
      <c r="A43" s="78" t="s">
        <v>86</v>
      </c>
      <c r="B43" s="31" t="s">
        <v>150</v>
      </c>
      <c r="C43" s="35" t="s">
        <v>49</v>
      </c>
      <c r="D43" s="35" t="s">
        <v>186</v>
      </c>
      <c r="E43" s="32" t="s">
        <v>58</v>
      </c>
      <c r="F43" s="34">
        <v>11000</v>
      </c>
      <c r="G43" s="34">
        <v>7500</v>
      </c>
      <c r="H43" s="34">
        <v>7500</v>
      </c>
      <c r="I43" s="34"/>
      <c r="J43" s="47">
        <f t="shared" si="1"/>
        <v>68.18181818181817</v>
      </c>
      <c r="K43" s="19"/>
    </row>
    <row r="44" spans="1:11" s="14" customFormat="1" ht="37.5" customHeight="1">
      <c r="A44" s="78" t="s">
        <v>88</v>
      </c>
      <c r="B44" s="31" t="s">
        <v>195</v>
      </c>
      <c r="C44" s="35" t="s">
        <v>42</v>
      </c>
      <c r="D44" s="35" t="s">
        <v>59</v>
      </c>
      <c r="E44" s="32" t="s">
        <v>60</v>
      </c>
      <c r="F44" s="34">
        <v>2100</v>
      </c>
      <c r="G44" s="34">
        <v>2000</v>
      </c>
      <c r="H44" s="34">
        <v>2000</v>
      </c>
      <c r="I44" s="34"/>
      <c r="J44" s="47">
        <f t="shared" si="1"/>
        <v>95.23809523809523</v>
      </c>
      <c r="K44" s="19"/>
    </row>
    <row r="45" spans="1:11" s="14" customFormat="1" ht="16.5" customHeight="1">
      <c r="A45" s="78" t="s">
        <v>89</v>
      </c>
      <c r="B45" s="31" t="s">
        <v>152</v>
      </c>
      <c r="C45" s="35" t="s">
        <v>42</v>
      </c>
      <c r="D45" s="35" t="s">
        <v>43</v>
      </c>
      <c r="E45" s="32" t="s">
        <v>57</v>
      </c>
      <c r="F45" s="34">
        <v>15000</v>
      </c>
      <c r="G45" s="34">
        <v>17000</v>
      </c>
      <c r="H45" s="34">
        <v>17000</v>
      </c>
      <c r="I45" s="34"/>
      <c r="J45" s="47">
        <f t="shared" si="1"/>
        <v>113.33333333333333</v>
      </c>
      <c r="K45" s="19"/>
    </row>
    <row r="46" spans="1:11" s="14" customFormat="1" ht="20.25" customHeight="1">
      <c r="A46" s="78" t="s">
        <v>92</v>
      </c>
      <c r="B46" s="31" t="s">
        <v>153</v>
      </c>
      <c r="C46" s="35" t="s">
        <v>42</v>
      </c>
      <c r="D46" s="35" t="s">
        <v>43</v>
      </c>
      <c r="E46" s="32" t="s">
        <v>58</v>
      </c>
      <c r="F46" s="33">
        <v>13500</v>
      </c>
      <c r="G46" s="34">
        <v>15500</v>
      </c>
      <c r="H46" s="34">
        <v>15500</v>
      </c>
      <c r="I46" s="36"/>
      <c r="J46" s="47">
        <f t="shared" si="1"/>
        <v>114.81481481481481</v>
      </c>
      <c r="K46" s="19"/>
    </row>
    <row r="47" spans="1:11" s="14" customFormat="1" ht="11.25" hidden="1">
      <c r="A47" s="53"/>
      <c r="B47" s="31" t="s">
        <v>61</v>
      </c>
      <c r="C47" s="35" t="s">
        <v>42</v>
      </c>
      <c r="D47" s="35"/>
      <c r="E47" s="32" t="s">
        <v>58</v>
      </c>
      <c r="F47" s="34"/>
      <c r="G47" s="34"/>
      <c r="H47" s="34"/>
      <c r="I47" s="36"/>
      <c r="J47" s="47" t="e">
        <f t="shared" si="1"/>
        <v>#DIV/0!</v>
      </c>
      <c r="K47" s="19"/>
    </row>
    <row r="48" spans="1:11" s="14" customFormat="1" ht="25.5" customHeight="1">
      <c r="A48" s="78" t="s">
        <v>95</v>
      </c>
      <c r="B48" s="31" t="s">
        <v>154</v>
      </c>
      <c r="C48" s="35" t="s">
        <v>15</v>
      </c>
      <c r="D48" s="35" t="s">
        <v>13</v>
      </c>
      <c r="E48" s="32" t="s">
        <v>62</v>
      </c>
      <c r="F48" s="33">
        <v>21000</v>
      </c>
      <c r="G48" s="34">
        <v>28000</v>
      </c>
      <c r="H48" s="34">
        <v>28000</v>
      </c>
      <c r="I48" s="36"/>
      <c r="J48" s="47">
        <f t="shared" si="1"/>
        <v>133.33333333333331</v>
      </c>
      <c r="K48" s="19"/>
    </row>
    <row r="49" spans="1:11" s="14" customFormat="1" ht="11.25" hidden="1">
      <c r="A49" s="78"/>
      <c r="B49" s="31" t="s">
        <v>63</v>
      </c>
      <c r="C49" s="35" t="s">
        <v>42</v>
      </c>
      <c r="D49" s="35"/>
      <c r="E49" s="32" t="s">
        <v>64</v>
      </c>
      <c r="F49" s="33"/>
      <c r="G49" s="34"/>
      <c r="H49" s="34"/>
      <c r="I49" s="36"/>
      <c r="J49" s="47" t="e">
        <f t="shared" si="1"/>
        <v>#DIV/0!</v>
      </c>
      <c r="K49" s="19"/>
    </row>
    <row r="50" spans="1:11" s="14" customFormat="1" ht="15" customHeight="1">
      <c r="A50" s="78" t="s">
        <v>145</v>
      </c>
      <c r="B50" s="31" t="s">
        <v>153</v>
      </c>
      <c r="C50" s="35" t="s">
        <v>65</v>
      </c>
      <c r="D50" s="35" t="s">
        <v>128</v>
      </c>
      <c r="E50" s="32" t="s">
        <v>58</v>
      </c>
      <c r="F50" s="34">
        <v>1000</v>
      </c>
      <c r="G50" s="34">
        <v>8000</v>
      </c>
      <c r="H50" s="34">
        <v>8000</v>
      </c>
      <c r="I50" s="36"/>
      <c r="J50" s="47">
        <f t="shared" si="1"/>
        <v>800</v>
      </c>
      <c r="K50" s="19"/>
    </row>
    <row r="51" spans="1:11" s="14" customFormat="1" ht="33.75">
      <c r="A51" s="78" t="s">
        <v>144</v>
      </c>
      <c r="B51" s="31" t="s">
        <v>151</v>
      </c>
      <c r="C51" s="35" t="s">
        <v>65</v>
      </c>
      <c r="D51" s="35" t="s">
        <v>66</v>
      </c>
      <c r="E51" s="32" t="s">
        <v>60</v>
      </c>
      <c r="F51" s="33">
        <v>4940</v>
      </c>
      <c r="G51" s="34">
        <v>4800</v>
      </c>
      <c r="H51" s="34">
        <v>4800</v>
      </c>
      <c r="I51" s="36"/>
      <c r="J51" s="47">
        <f t="shared" si="1"/>
        <v>97.16599190283401</v>
      </c>
      <c r="K51" s="19"/>
    </row>
    <row r="52" spans="1:11" s="14" customFormat="1" ht="22.5" hidden="1">
      <c r="A52" s="78"/>
      <c r="B52" s="31" t="s">
        <v>68</v>
      </c>
      <c r="C52" s="35" t="s">
        <v>42</v>
      </c>
      <c r="D52" s="35"/>
      <c r="E52" s="32" t="s">
        <v>58</v>
      </c>
      <c r="F52" s="34"/>
      <c r="G52" s="34"/>
      <c r="H52" s="34"/>
      <c r="I52" s="34"/>
      <c r="J52" s="47" t="e">
        <f aca="true" t="shared" si="2" ref="J52:J60">G52/F52*100</f>
        <v>#DIV/0!</v>
      </c>
      <c r="K52" s="19"/>
    </row>
    <row r="53" spans="1:11" s="14" customFormat="1" ht="11.25">
      <c r="A53" s="78" t="s">
        <v>143</v>
      </c>
      <c r="B53" s="31" t="s">
        <v>153</v>
      </c>
      <c r="C53" s="35" t="s">
        <v>65</v>
      </c>
      <c r="D53" s="35" t="s">
        <v>101</v>
      </c>
      <c r="E53" s="32" t="s">
        <v>58</v>
      </c>
      <c r="F53" s="34">
        <v>5800</v>
      </c>
      <c r="G53" s="34"/>
      <c r="H53" s="34"/>
      <c r="I53" s="34"/>
      <c r="J53" s="47"/>
      <c r="K53" s="19"/>
    </row>
    <row r="54" spans="1:11" s="14" customFormat="1" ht="17.25" customHeight="1">
      <c r="A54" s="78" t="s">
        <v>193</v>
      </c>
      <c r="B54" s="31" t="s">
        <v>155</v>
      </c>
      <c r="C54" s="35" t="s">
        <v>32</v>
      </c>
      <c r="D54" s="35" t="s">
        <v>187</v>
      </c>
      <c r="E54" s="32" t="s">
        <v>41</v>
      </c>
      <c r="F54" s="33">
        <v>710000</v>
      </c>
      <c r="G54" s="34">
        <v>840500</v>
      </c>
      <c r="H54" s="34">
        <v>840500</v>
      </c>
      <c r="I54" s="34"/>
      <c r="J54" s="47">
        <f t="shared" si="2"/>
        <v>118.38028169014085</v>
      </c>
      <c r="K54" s="19"/>
    </row>
    <row r="55" spans="1:11" s="14" customFormat="1" ht="11.25">
      <c r="A55" s="78" t="s">
        <v>146</v>
      </c>
      <c r="B55" s="31" t="s">
        <v>153</v>
      </c>
      <c r="C55" s="35" t="s">
        <v>32</v>
      </c>
      <c r="D55" s="35" t="s">
        <v>134</v>
      </c>
      <c r="E55" s="32" t="s">
        <v>58</v>
      </c>
      <c r="F55" s="33">
        <v>120000</v>
      </c>
      <c r="G55" s="34">
        <v>140000</v>
      </c>
      <c r="H55" s="34">
        <v>140000</v>
      </c>
      <c r="I55" s="34"/>
      <c r="J55" s="47">
        <f t="shared" si="2"/>
        <v>116.66666666666667</v>
      </c>
      <c r="K55" s="19"/>
    </row>
    <row r="56" spans="1:11" s="14" customFormat="1" ht="11.25">
      <c r="A56" s="78" t="s">
        <v>210</v>
      </c>
      <c r="B56" s="31" t="s">
        <v>155</v>
      </c>
      <c r="C56" s="35" t="s">
        <v>132</v>
      </c>
      <c r="D56" s="35" t="s">
        <v>133</v>
      </c>
      <c r="E56" s="32" t="s">
        <v>41</v>
      </c>
      <c r="F56" s="33">
        <v>2500</v>
      </c>
      <c r="G56" s="34">
        <v>2000</v>
      </c>
      <c r="H56" s="34">
        <v>2000</v>
      </c>
      <c r="I56" s="34"/>
      <c r="J56" s="47">
        <f t="shared" si="2"/>
        <v>80</v>
      </c>
      <c r="K56" s="19"/>
    </row>
    <row r="57" spans="1:11" s="14" customFormat="1" ht="11.25" hidden="1">
      <c r="A57" s="53"/>
      <c r="B57" s="31"/>
      <c r="C57" s="35"/>
      <c r="D57" s="35"/>
      <c r="E57" s="32"/>
      <c r="F57" s="33"/>
      <c r="G57" s="34"/>
      <c r="H57" s="34"/>
      <c r="I57" s="34"/>
      <c r="J57" s="47" t="e">
        <f t="shared" si="2"/>
        <v>#DIV/0!</v>
      </c>
      <c r="K57" s="19"/>
    </row>
    <row r="58" spans="1:11" s="14" customFormat="1" ht="24" customHeight="1">
      <c r="A58" s="52" t="s">
        <v>106</v>
      </c>
      <c r="B58" s="24" t="s">
        <v>104</v>
      </c>
      <c r="C58" s="25"/>
      <c r="D58" s="25"/>
      <c r="E58" s="25"/>
      <c r="F58" s="26">
        <f>SUM(F59:F63)</f>
        <v>308337</v>
      </c>
      <c r="G58" s="26">
        <f>SUM(G59:G63)</f>
        <v>271600</v>
      </c>
      <c r="H58" s="26">
        <f>SUM(H59:H63)</f>
        <v>15000</v>
      </c>
      <c r="I58" s="26">
        <f>SUM(I59:I63)</f>
        <v>256600</v>
      </c>
      <c r="J58" s="47">
        <f t="shared" si="2"/>
        <v>88.08543898396884</v>
      </c>
      <c r="K58" s="19"/>
    </row>
    <row r="59" spans="1:11" s="14" customFormat="1" ht="45">
      <c r="A59" s="78" t="s">
        <v>81</v>
      </c>
      <c r="B59" s="31" t="s">
        <v>189</v>
      </c>
      <c r="C59" s="32" t="s">
        <v>111</v>
      </c>
      <c r="D59" s="32" t="s">
        <v>121</v>
      </c>
      <c r="E59" s="32" t="s">
        <v>188</v>
      </c>
      <c r="F59" s="26"/>
      <c r="G59" s="33">
        <v>201600</v>
      </c>
      <c r="H59" s="26"/>
      <c r="I59" s="33">
        <v>201600</v>
      </c>
      <c r="J59" s="48" t="s">
        <v>67</v>
      </c>
      <c r="K59" s="19"/>
    </row>
    <row r="60" spans="1:11" s="14" customFormat="1" ht="33.75">
      <c r="A60" s="78" t="s">
        <v>83</v>
      </c>
      <c r="B60" s="31" t="s">
        <v>135</v>
      </c>
      <c r="C60" s="32" t="s">
        <v>15</v>
      </c>
      <c r="D60" s="32" t="s">
        <v>21</v>
      </c>
      <c r="E60" s="32" t="s">
        <v>107</v>
      </c>
      <c r="F60" s="34">
        <v>7669</v>
      </c>
      <c r="G60" s="34">
        <v>15000</v>
      </c>
      <c r="H60" s="34">
        <v>15000</v>
      </c>
      <c r="I60" s="34"/>
      <c r="J60" s="47">
        <f t="shared" si="2"/>
        <v>195.59264571652108</v>
      </c>
      <c r="K60" s="19"/>
    </row>
    <row r="61" spans="1:11" s="14" customFormat="1" ht="45">
      <c r="A61" s="78" t="s">
        <v>84</v>
      </c>
      <c r="B61" s="37" t="s">
        <v>156</v>
      </c>
      <c r="C61" s="32" t="s">
        <v>44</v>
      </c>
      <c r="D61" s="32" t="s">
        <v>123</v>
      </c>
      <c r="E61" s="32" t="s">
        <v>124</v>
      </c>
      <c r="F61" s="33">
        <v>19400</v>
      </c>
      <c r="G61" s="34">
        <v>0</v>
      </c>
      <c r="H61" s="34">
        <v>0</v>
      </c>
      <c r="I61" s="34"/>
      <c r="J61" s="48" t="s">
        <v>67</v>
      </c>
      <c r="K61" s="19"/>
    </row>
    <row r="62" spans="1:11" s="14" customFormat="1" ht="45">
      <c r="A62" s="78" t="s">
        <v>86</v>
      </c>
      <c r="B62" s="37" t="s">
        <v>198</v>
      </c>
      <c r="C62" s="32" t="s">
        <v>44</v>
      </c>
      <c r="D62" s="32" t="s">
        <v>125</v>
      </c>
      <c r="E62" s="32" t="s">
        <v>124</v>
      </c>
      <c r="F62" s="33">
        <v>281268</v>
      </c>
      <c r="G62" s="34"/>
      <c r="H62" s="34"/>
      <c r="I62" s="34"/>
      <c r="J62" s="48" t="s">
        <v>67</v>
      </c>
      <c r="K62" s="19"/>
    </row>
    <row r="63" spans="1:11" s="14" customFormat="1" ht="22.5">
      <c r="A63" s="78" t="s">
        <v>88</v>
      </c>
      <c r="B63" s="38" t="s">
        <v>157</v>
      </c>
      <c r="C63" s="32" t="s">
        <v>126</v>
      </c>
      <c r="D63" s="32" t="s">
        <v>127</v>
      </c>
      <c r="E63" s="32" t="s">
        <v>136</v>
      </c>
      <c r="F63" s="26">
        <v>0</v>
      </c>
      <c r="G63" s="33">
        <v>55000</v>
      </c>
      <c r="H63" s="26"/>
      <c r="I63" s="33">
        <v>55000</v>
      </c>
      <c r="J63" s="48"/>
      <c r="K63" s="19"/>
    </row>
    <row r="64" spans="1:11" s="14" customFormat="1" ht="37.5" customHeight="1">
      <c r="A64" s="52" t="s">
        <v>139</v>
      </c>
      <c r="B64" s="24" t="s">
        <v>181</v>
      </c>
      <c r="C64" s="25"/>
      <c r="D64" s="25"/>
      <c r="E64" s="25"/>
      <c r="F64" s="26">
        <f>SUM(F66:F72)</f>
        <v>1853768.6600000001</v>
      </c>
      <c r="G64" s="26">
        <f>SUM(G66:G72)</f>
        <v>570000</v>
      </c>
      <c r="H64" s="26">
        <f>SUM(H66:H72)</f>
        <v>0</v>
      </c>
      <c r="I64" s="26">
        <f>SUM(I66:I72)</f>
        <v>570000</v>
      </c>
      <c r="J64" s="62">
        <f>G64/F64*100</f>
        <v>30.74817329148287</v>
      </c>
      <c r="K64" s="19"/>
    </row>
    <row r="65" spans="1:11" s="14" customFormat="1" ht="12.75" customHeight="1" hidden="1">
      <c r="A65" s="52"/>
      <c r="B65" s="31" t="s">
        <v>110</v>
      </c>
      <c r="C65" s="32" t="s">
        <v>111</v>
      </c>
      <c r="D65" s="32"/>
      <c r="E65" s="32" t="s">
        <v>112</v>
      </c>
      <c r="F65" s="33"/>
      <c r="G65" s="34"/>
      <c r="H65" s="34"/>
      <c r="I65" s="34"/>
      <c r="J65" s="62" t="e">
        <f>G65/F65*100</f>
        <v>#DIV/0!</v>
      </c>
      <c r="K65" s="19"/>
    </row>
    <row r="66" spans="1:11" s="14" customFormat="1" ht="26.25" customHeight="1">
      <c r="A66" s="78" t="s">
        <v>81</v>
      </c>
      <c r="B66" s="31" t="s">
        <v>138</v>
      </c>
      <c r="C66" s="32" t="s">
        <v>111</v>
      </c>
      <c r="D66" s="32" t="s">
        <v>121</v>
      </c>
      <c r="E66" s="32" t="s">
        <v>116</v>
      </c>
      <c r="F66" s="33"/>
      <c r="G66" s="34">
        <v>290000</v>
      </c>
      <c r="H66" s="34"/>
      <c r="I66" s="34">
        <v>290000</v>
      </c>
      <c r="J66" s="48" t="s">
        <v>67</v>
      </c>
      <c r="K66" s="19"/>
    </row>
    <row r="67" spans="1:11" s="14" customFormat="1" ht="28.5" customHeight="1">
      <c r="A67" s="78" t="s">
        <v>83</v>
      </c>
      <c r="B67" s="31" t="s">
        <v>138</v>
      </c>
      <c r="C67" s="32" t="s">
        <v>114</v>
      </c>
      <c r="D67" s="32" t="s">
        <v>137</v>
      </c>
      <c r="E67" s="32" t="s">
        <v>116</v>
      </c>
      <c r="F67" s="33"/>
      <c r="G67" s="34">
        <v>280000</v>
      </c>
      <c r="H67" s="34"/>
      <c r="I67" s="34">
        <v>280000</v>
      </c>
      <c r="J67" s="48" t="s">
        <v>67</v>
      </c>
      <c r="K67" s="19"/>
    </row>
    <row r="68" spans="1:11" s="14" customFormat="1" ht="27.75" customHeight="1">
      <c r="A68" s="78" t="s">
        <v>84</v>
      </c>
      <c r="B68" s="31" t="s">
        <v>113</v>
      </c>
      <c r="C68" s="32" t="s">
        <v>114</v>
      </c>
      <c r="D68" s="32" t="s">
        <v>115</v>
      </c>
      <c r="E68" s="32" t="s">
        <v>116</v>
      </c>
      <c r="F68" s="33">
        <v>1123429</v>
      </c>
      <c r="G68" s="34">
        <v>0</v>
      </c>
      <c r="H68" s="34"/>
      <c r="I68" s="34">
        <v>0</v>
      </c>
      <c r="J68" s="48" t="s">
        <v>67</v>
      </c>
      <c r="K68" s="19"/>
    </row>
    <row r="69" spans="1:11" s="14" customFormat="1" ht="38.25" customHeight="1">
      <c r="A69" s="78" t="s">
        <v>86</v>
      </c>
      <c r="B69" s="39" t="s">
        <v>184</v>
      </c>
      <c r="C69" s="32" t="s">
        <v>114</v>
      </c>
      <c r="D69" s="32" t="s">
        <v>115</v>
      </c>
      <c r="E69" s="32" t="s">
        <v>117</v>
      </c>
      <c r="F69" s="33">
        <v>499624</v>
      </c>
      <c r="G69" s="34">
        <v>0</v>
      </c>
      <c r="H69" s="34"/>
      <c r="I69" s="34">
        <v>0</v>
      </c>
      <c r="J69" s="48" t="s">
        <v>67</v>
      </c>
      <c r="K69" s="19"/>
    </row>
    <row r="70" spans="1:11" s="14" customFormat="1" ht="45">
      <c r="A70" s="79" t="s">
        <v>88</v>
      </c>
      <c r="B70" s="31" t="s">
        <v>190</v>
      </c>
      <c r="C70" s="32" t="s">
        <v>42</v>
      </c>
      <c r="D70" s="32" t="s">
        <v>118</v>
      </c>
      <c r="E70" s="32" t="s">
        <v>119</v>
      </c>
      <c r="F70" s="34">
        <v>113875</v>
      </c>
      <c r="G70" s="34">
        <v>0</v>
      </c>
      <c r="H70" s="33">
        <v>0</v>
      </c>
      <c r="I70" s="33">
        <v>0</v>
      </c>
      <c r="J70" s="48" t="s">
        <v>67</v>
      </c>
      <c r="K70" s="19"/>
    </row>
    <row r="71" spans="1:11" s="14" customFormat="1" ht="22.5">
      <c r="A71" s="78" t="s">
        <v>89</v>
      </c>
      <c r="B71" s="31" t="s">
        <v>191</v>
      </c>
      <c r="C71" s="32" t="s">
        <v>65</v>
      </c>
      <c r="D71" s="32" t="s">
        <v>100</v>
      </c>
      <c r="E71" s="32" t="s">
        <v>130</v>
      </c>
      <c r="F71" s="33">
        <v>6496.34</v>
      </c>
      <c r="G71" s="34"/>
      <c r="H71" s="34"/>
      <c r="I71" s="34"/>
      <c r="J71" s="48" t="s">
        <v>67</v>
      </c>
      <c r="K71" s="19"/>
    </row>
    <row r="72" spans="1:11" s="14" customFormat="1" ht="22.5">
      <c r="A72" s="79" t="s">
        <v>92</v>
      </c>
      <c r="B72" s="31" t="s">
        <v>191</v>
      </c>
      <c r="C72" s="32" t="s">
        <v>65</v>
      </c>
      <c r="D72" s="32" t="s">
        <v>100</v>
      </c>
      <c r="E72" s="32" t="s">
        <v>131</v>
      </c>
      <c r="F72" s="34">
        <v>110344.32</v>
      </c>
      <c r="G72" s="34"/>
      <c r="H72" s="33"/>
      <c r="I72" s="33"/>
      <c r="J72" s="48" t="s">
        <v>67</v>
      </c>
      <c r="K72" s="19"/>
    </row>
    <row r="73" spans="1:11" s="14" customFormat="1" ht="17.25" customHeight="1">
      <c r="A73" s="80" t="s">
        <v>69</v>
      </c>
      <c r="B73" s="24" t="s">
        <v>182</v>
      </c>
      <c r="C73" s="25"/>
      <c r="D73" s="25"/>
      <c r="E73" s="25"/>
      <c r="F73" s="26">
        <f>F74+F75+F76</f>
        <v>5698066</v>
      </c>
      <c r="G73" s="26">
        <f>G74+G75+G76</f>
        <v>7082224</v>
      </c>
      <c r="H73" s="26">
        <f>H74+H75+H76</f>
        <v>7082224</v>
      </c>
      <c r="I73" s="26">
        <f>I74+I75+I76</f>
        <v>0</v>
      </c>
      <c r="J73" s="45">
        <f>G73/F73*100</f>
        <v>124.29171582077147</v>
      </c>
      <c r="K73" s="19"/>
    </row>
    <row r="74" spans="1:11" s="14" customFormat="1" ht="15" customHeight="1">
      <c r="A74" s="53"/>
      <c r="B74" s="31" t="s">
        <v>70</v>
      </c>
      <c r="C74" s="32" t="s">
        <v>71</v>
      </c>
      <c r="D74" s="32" t="s">
        <v>72</v>
      </c>
      <c r="E74" s="32" t="s">
        <v>73</v>
      </c>
      <c r="F74" s="33">
        <v>3412029</v>
      </c>
      <c r="G74" s="33">
        <v>4423143</v>
      </c>
      <c r="H74" s="33">
        <v>4423143</v>
      </c>
      <c r="I74" s="33"/>
      <c r="J74" s="47">
        <f>G74/F74*100</f>
        <v>129.63380440201416</v>
      </c>
      <c r="K74" s="19"/>
    </row>
    <row r="75" spans="1:11" s="14" customFormat="1" ht="15" customHeight="1">
      <c r="A75" s="53"/>
      <c r="B75" s="31" t="s">
        <v>74</v>
      </c>
      <c r="C75" s="32" t="s">
        <v>71</v>
      </c>
      <c r="D75" s="32" t="s">
        <v>75</v>
      </c>
      <c r="E75" s="32" t="s">
        <v>73</v>
      </c>
      <c r="F75" s="33">
        <v>2050865</v>
      </c>
      <c r="G75" s="33">
        <v>2386785</v>
      </c>
      <c r="H75" s="33">
        <v>2386785</v>
      </c>
      <c r="I75" s="33"/>
      <c r="J75" s="47">
        <f>G75/F75*100</f>
        <v>116.37943014289091</v>
      </c>
      <c r="K75" s="19"/>
    </row>
    <row r="76" spans="1:11" s="14" customFormat="1" ht="16.5" customHeight="1">
      <c r="A76" s="53"/>
      <c r="B76" s="31" t="s">
        <v>76</v>
      </c>
      <c r="C76" s="32" t="s">
        <v>71</v>
      </c>
      <c r="D76" s="32" t="s">
        <v>77</v>
      </c>
      <c r="E76" s="32" t="s">
        <v>73</v>
      </c>
      <c r="F76" s="34">
        <v>235172</v>
      </c>
      <c r="G76" s="33">
        <v>272296</v>
      </c>
      <c r="H76" s="33">
        <v>272296</v>
      </c>
      <c r="I76" s="33"/>
      <c r="J76" s="47">
        <f>G76/F76*100</f>
        <v>115.78589287840389</v>
      </c>
      <c r="K76" s="19"/>
    </row>
    <row r="77" spans="1:10" s="19" customFormat="1" ht="12.75" customHeight="1" hidden="1">
      <c r="A77" s="53"/>
      <c r="B77" s="31"/>
      <c r="C77" s="32"/>
      <c r="D77" s="32"/>
      <c r="E77" s="32"/>
      <c r="F77" s="33"/>
      <c r="G77" s="36"/>
      <c r="H77" s="36"/>
      <c r="I77" s="36"/>
      <c r="J77" s="49">
        <v>7</v>
      </c>
    </row>
    <row r="78" spans="1:12" s="14" customFormat="1" ht="36" customHeight="1">
      <c r="A78" s="80" t="s">
        <v>78</v>
      </c>
      <c r="B78" s="24" t="s">
        <v>79</v>
      </c>
      <c r="C78" s="25"/>
      <c r="D78" s="25"/>
      <c r="E78" s="25"/>
      <c r="F78" s="26">
        <f>F79+F88</f>
        <v>4268846</v>
      </c>
      <c r="G78" s="26">
        <f>G79+G88</f>
        <v>4027333</v>
      </c>
      <c r="H78" s="26">
        <f>H79+H88</f>
        <v>4027333</v>
      </c>
      <c r="I78" s="26">
        <f>I79+I88</f>
        <v>0</v>
      </c>
      <c r="J78" s="45">
        <f>G78/F78*100</f>
        <v>94.34242884376715</v>
      </c>
      <c r="K78" s="19"/>
      <c r="L78" s="20"/>
    </row>
    <row r="79" spans="1:12" s="14" customFormat="1" ht="37.5" customHeight="1">
      <c r="A79" s="52" t="s">
        <v>80</v>
      </c>
      <c r="B79" s="40" t="s">
        <v>192</v>
      </c>
      <c r="C79" s="25"/>
      <c r="D79" s="25"/>
      <c r="E79" s="25"/>
      <c r="F79" s="26">
        <f>SUM(F80:F87)</f>
        <v>2876809</v>
      </c>
      <c r="G79" s="26">
        <f>SUM(G80:G87)</f>
        <v>3029448</v>
      </c>
      <c r="H79" s="26">
        <f>SUM(H80:H87)</f>
        <v>3029448</v>
      </c>
      <c r="I79" s="26">
        <f>SUM(I80:I87)</f>
        <v>0</v>
      </c>
      <c r="J79" s="45">
        <f>G79/F79*100</f>
        <v>105.3058440793254</v>
      </c>
      <c r="K79" s="19"/>
      <c r="L79" s="20"/>
    </row>
    <row r="80" spans="1:11" s="14" customFormat="1" ht="45.75" customHeight="1">
      <c r="A80" s="78" t="s">
        <v>81</v>
      </c>
      <c r="B80" s="37" t="s">
        <v>199</v>
      </c>
      <c r="C80" s="32" t="s">
        <v>46</v>
      </c>
      <c r="D80" s="32" t="s">
        <v>47</v>
      </c>
      <c r="E80" s="32" t="s">
        <v>82</v>
      </c>
      <c r="F80" s="34">
        <v>17572</v>
      </c>
      <c r="G80" s="34"/>
      <c r="H80" s="34"/>
      <c r="I80" s="34"/>
      <c r="J80" s="48" t="s">
        <v>67</v>
      </c>
      <c r="K80" s="19"/>
    </row>
    <row r="81" spans="1:11" s="14" customFormat="1" ht="45" customHeight="1">
      <c r="A81" s="78" t="s">
        <v>83</v>
      </c>
      <c r="B81" s="37" t="s">
        <v>199</v>
      </c>
      <c r="C81" s="32" t="s">
        <v>42</v>
      </c>
      <c r="D81" s="32" t="s">
        <v>59</v>
      </c>
      <c r="E81" s="32" t="s">
        <v>82</v>
      </c>
      <c r="F81" s="34">
        <v>85726</v>
      </c>
      <c r="G81" s="34">
        <v>88868</v>
      </c>
      <c r="H81" s="34">
        <v>88868</v>
      </c>
      <c r="I81" s="36"/>
      <c r="J81" s="47">
        <f>G81/F81*100</f>
        <v>103.66516576067937</v>
      </c>
      <c r="K81" s="19"/>
    </row>
    <row r="82" spans="1:11" s="14" customFormat="1" ht="47.25" customHeight="1">
      <c r="A82" s="78" t="s">
        <v>84</v>
      </c>
      <c r="B82" s="37" t="s">
        <v>199</v>
      </c>
      <c r="C82" s="32" t="s">
        <v>90</v>
      </c>
      <c r="D82" s="32" t="s">
        <v>91</v>
      </c>
      <c r="E82" s="32" t="s">
        <v>82</v>
      </c>
      <c r="F82" s="33">
        <v>1411</v>
      </c>
      <c r="G82" s="34">
        <v>1580</v>
      </c>
      <c r="H82" s="34">
        <v>1580</v>
      </c>
      <c r="I82" s="34"/>
      <c r="J82" s="48">
        <f>G82/F82*100</f>
        <v>111.97732104890147</v>
      </c>
      <c r="K82" s="19"/>
    </row>
    <row r="83" spans="1:11" s="14" customFormat="1" ht="45.75" customHeight="1">
      <c r="A83" s="78" t="s">
        <v>86</v>
      </c>
      <c r="B83" s="37" t="s">
        <v>200</v>
      </c>
      <c r="C83" s="32" t="s">
        <v>93</v>
      </c>
      <c r="D83" s="32" t="s">
        <v>94</v>
      </c>
      <c r="E83" s="32" t="s">
        <v>82</v>
      </c>
      <c r="F83" s="33">
        <v>500</v>
      </c>
      <c r="G83" s="33"/>
      <c r="H83" s="33"/>
      <c r="I83" s="33"/>
      <c r="J83" s="48" t="s">
        <v>67</v>
      </c>
      <c r="K83" s="19"/>
    </row>
    <row r="84" spans="1:11" s="14" customFormat="1" ht="43.5" customHeight="1">
      <c r="A84" s="78" t="s">
        <v>88</v>
      </c>
      <c r="B84" s="37" t="s">
        <v>200</v>
      </c>
      <c r="C84" s="32" t="s">
        <v>96</v>
      </c>
      <c r="D84" s="32" t="s">
        <v>97</v>
      </c>
      <c r="E84" s="32" t="s">
        <v>82</v>
      </c>
      <c r="F84" s="33">
        <v>1000</v>
      </c>
      <c r="G84" s="33">
        <v>1000</v>
      </c>
      <c r="H84" s="33">
        <v>1000</v>
      </c>
      <c r="I84" s="33"/>
      <c r="J84" s="47">
        <f aca="true" t="shared" si="3" ref="J84:J91">G84/F84*100</f>
        <v>100</v>
      </c>
      <c r="K84" s="19"/>
    </row>
    <row r="85" spans="1:12" s="14" customFormat="1" ht="45" customHeight="1">
      <c r="A85" s="78" t="s">
        <v>89</v>
      </c>
      <c r="B85" s="37" t="s">
        <v>199</v>
      </c>
      <c r="C85" s="32" t="s">
        <v>65</v>
      </c>
      <c r="D85" s="32" t="s">
        <v>66</v>
      </c>
      <c r="E85" s="32" t="s">
        <v>82</v>
      </c>
      <c r="F85" s="33">
        <v>2480600</v>
      </c>
      <c r="G85" s="33">
        <v>2648000</v>
      </c>
      <c r="H85" s="33">
        <v>2648000</v>
      </c>
      <c r="I85" s="33"/>
      <c r="J85" s="47">
        <f t="shared" si="3"/>
        <v>106.74836733048456</v>
      </c>
      <c r="K85" s="19"/>
      <c r="L85" s="20"/>
    </row>
    <row r="86" spans="1:11" s="14" customFormat="1" ht="46.5" customHeight="1">
      <c r="A86" s="78" t="s">
        <v>92</v>
      </c>
      <c r="B86" s="37" t="s">
        <v>199</v>
      </c>
      <c r="C86" s="32" t="s">
        <v>65</v>
      </c>
      <c r="D86" s="32" t="s">
        <v>85</v>
      </c>
      <c r="E86" s="32" t="s">
        <v>82</v>
      </c>
      <c r="F86" s="33">
        <v>37000</v>
      </c>
      <c r="G86" s="33">
        <v>33000</v>
      </c>
      <c r="H86" s="33">
        <v>33000</v>
      </c>
      <c r="I86" s="33"/>
      <c r="J86" s="47">
        <f t="shared" si="3"/>
        <v>89.1891891891892</v>
      </c>
      <c r="K86" s="19"/>
    </row>
    <row r="87" spans="1:11" s="14" customFormat="1" ht="43.5" customHeight="1">
      <c r="A87" s="78" t="s">
        <v>95</v>
      </c>
      <c r="B87" s="37" t="s">
        <v>199</v>
      </c>
      <c r="C87" s="32" t="s">
        <v>65</v>
      </c>
      <c r="D87" s="32" t="s">
        <v>87</v>
      </c>
      <c r="E87" s="32" t="s">
        <v>82</v>
      </c>
      <c r="F87" s="33">
        <v>253000</v>
      </c>
      <c r="G87" s="33">
        <v>257000</v>
      </c>
      <c r="H87" s="33">
        <v>257000</v>
      </c>
      <c r="I87" s="33"/>
      <c r="J87" s="47">
        <f t="shared" si="3"/>
        <v>101.58102766798419</v>
      </c>
      <c r="K87" s="19"/>
    </row>
    <row r="88" spans="1:11" s="14" customFormat="1" ht="27" customHeight="1">
      <c r="A88" s="52" t="s">
        <v>203</v>
      </c>
      <c r="B88" s="24" t="s">
        <v>201</v>
      </c>
      <c r="C88" s="25"/>
      <c r="D88" s="25"/>
      <c r="E88" s="25"/>
      <c r="F88" s="26">
        <f>SUM(F89:F98)</f>
        <v>1392037</v>
      </c>
      <c r="G88" s="26">
        <f>SUM(G90:G98)</f>
        <v>997885</v>
      </c>
      <c r="H88" s="26">
        <f>SUM(H90:H98)</f>
        <v>997885</v>
      </c>
      <c r="I88" s="26">
        <f>SUM(I90:I98)</f>
        <v>0</v>
      </c>
      <c r="J88" s="47">
        <f t="shared" si="3"/>
        <v>71.68523537808262</v>
      </c>
      <c r="K88" s="19"/>
    </row>
    <row r="89" spans="1:11" s="14" customFormat="1" ht="33.75">
      <c r="A89" s="78" t="s">
        <v>81</v>
      </c>
      <c r="B89" s="39" t="s">
        <v>207</v>
      </c>
      <c r="C89" s="32" t="s">
        <v>111</v>
      </c>
      <c r="D89" s="32" t="s">
        <v>206</v>
      </c>
      <c r="E89" s="32" t="s">
        <v>205</v>
      </c>
      <c r="F89" s="33">
        <v>640000</v>
      </c>
      <c r="G89" s="33"/>
      <c r="H89" s="33"/>
      <c r="I89" s="26"/>
      <c r="J89" s="47"/>
      <c r="K89" s="19"/>
    </row>
    <row r="90" spans="1:11" s="14" customFormat="1" ht="47.25" customHeight="1">
      <c r="A90" s="78" t="s">
        <v>83</v>
      </c>
      <c r="B90" s="37" t="s">
        <v>197</v>
      </c>
      <c r="C90" s="32" t="s">
        <v>39</v>
      </c>
      <c r="D90" s="32" t="s">
        <v>40</v>
      </c>
      <c r="E90" s="32" t="s">
        <v>105</v>
      </c>
      <c r="F90" s="33">
        <v>1600</v>
      </c>
      <c r="G90" s="34">
        <v>1500</v>
      </c>
      <c r="H90" s="34">
        <v>1500</v>
      </c>
      <c r="I90" s="34"/>
      <c r="J90" s="47">
        <f t="shared" si="3"/>
        <v>93.75</v>
      </c>
      <c r="K90" s="19"/>
    </row>
    <row r="91" spans="1:11" s="14" customFormat="1" ht="39" customHeight="1">
      <c r="A91" s="78" t="s">
        <v>84</v>
      </c>
      <c r="B91" s="37" t="s">
        <v>183</v>
      </c>
      <c r="C91" s="32" t="s">
        <v>44</v>
      </c>
      <c r="D91" s="32" t="s">
        <v>98</v>
      </c>
      <c r="E91" s="32" t="s">
        <v>99</v>
      </c>
      <c r="F91" s="34">
        <v>8685</v>
      </c>
      <c r="G91" s="34">
        <v>8685</v>
      </c>
      <c r="H91" s="34">
        <v>8685</v>
      </c>
      <c r="I91" s="34" t="s">
        <v>67</v>
      </c>
      <c r="J91" s="47">
        <f t="shared" si="3"/>
        <v>100</v>
      </c>
      <c r="K91" s="19"/>
    </row>
    <row r="92" spans="1:11" s="14" customFormat="1" ht="33.75">
      <c r="A92" s="78" t="s">
        <v>86</v>
      </c>
      <c r="B92" s="37" t="s">
        <v>183</v>
      </c>
      <c r="C92" s="32" t="s">
        <v>44</v>
      </c>
      <c r="D92" s="32" t="s">
        <v>45</v>
      </c>
      <c r="E92" s="32" t="s">
        <v>99</v>
      </c>
      <c r="F92" s="33">
        <v>23030</v>
      </c>
      <c r="G92" s="34">
        <v>500000</v>
      </c>
      <c r="H92" s="34">
        <v>500000</v>
      </c>
      <c r="I92" s="34" t="s">
        <v>67</v>
      </c>
      <c r="J92" s="48" t="s">
        <v>67</v>
      </c>
      <c r="K92" s="19"/>
    </row>
    <row r="93" spans="1:11" s="14" customFormat="1" ht="47.25" customHeight="1">
      <c r="A93" s="78" t="s">
        <v>88</v>
      </c>
      <c r="B93" s="39" t="s">
        <v>185</v>
      </c>
      <c r="C93" s="32" t="s">
        <v>65</v>
      </c>
      <c r="D93" s="32" t="s">
        <v>66</v>
      </c>
      <c r="E93" s="32" t="s">
        <v>129</v>
      </c>
      <c r="F93" s="33">
        <v>7500</v>
      </c>
      <c r="G93" s="33"/>
      <c r="H93" s="26"/>
      <c r="I93" s="33"/>
      <c r="J93" s="50" t="s">
        <v>67</v>
      </c>
      <c r="K93" s="19"/>
    </row>
    <row r="94" spans="1:11" s="14" customFormat="1" ht="39.75" customHeight="1">
      <c r="A94" s="78" t="s">
        <v>89</v>
      </c>
      <c r="B94" s="37" t="s">
        <v>183</v>
      </c>
      <c r="C94" s="32" t="s">
        <v>65</v>
      </c>
      <c r="D94" s="32" t="s">
        <v>87</v>
      </c>
      <c r="E94" s="32" t="s">
        <v>99</v>
      </c>
      <c r="F94" s="33">
        <v>204000</v>
      </c>
      <c r="G94" s="34">
        <v>181000</v>
      </c>
      <c r="H94" s="34">
        <v>181000</v>
      </c>
      <c r="I94" s="34"/>
      <c r="J94" s="47">
        <f>G94/F94*100</f>
        <v>88.72549019607843</v>
      </c>
      <c r="K94" s="19"/>
    </row>
    <row r="95" spans="1:11" s="14" customFormat="1" ht="33.75">
      <c r="A95" s="78" t="s">
        <v>92</v>
      </c>
      <c r="B95" s="37" t="s">
        <v>183</v>
      </c>
      <c r="C95" s="32" t="s">
        <v>65</v>
      </c>
      <c r="D95" s="32" t="s">
        <v>100</v>
      </c>
      <c r="E95" s="32" t="s">
        <v>99</v>
      </c>
      <c r="F95" s="33">
        <v>162200</v>
      </c>
      <c r="G95" s="34">
        <v>181700</v>
      </c>
      <c r="H95" s="34">
        <v>181700</v>
      </c>
      <c r="I95" s="34"/>
      <c r="J95" s="47">
        <f>G95/F95*100</f>
        <v>112.02219482120839</v>
      </c>
      <c r="K95" s="19"/>
    </row>
    <row r="96" spans="1:11" s="14" customFormat="1" ht="37.5" customHeight="1">
      <c r="A96" s="78" t="s">
        <v>95</v>
      </c>
      <c r="B96" s="37" t="s">
        <v>183</v>
      </c>
      <c r="C96" s="32" t="s">
        <v>65</v>
      </c>
      <c r="D96" s="32" t="s">
        <v>101</v>
      </c>
      <c r="E96" s="32" t="s">
        <v>99</v>
      </c>
      <c r="F96" s="33">
        <v>170900</v>
      </c>
      <c r="G96" s="34">
        <v>125000</v>
      </c>
      <c r="H96" s="34">
        <v>125000</v>
      </c>
      <c r="I96" s="34"/>
      <c r="J96" s="47">
        <f>G96/F96*100</f>
        <v>73.14218841427736</v>
      </c>
      <c r="K96" s="19"/>
    </row>
    <row r="97" spans="1:11" s="14" customFormat="1" ht="33.75">
      <c r="A97" s="78" t="s">
        <v>145</v>
      </c>
      <c r="B97" s="37" t="s">
        <v>183</v>
      </c>
      <c r="C97" s="32" t="s">
        <v>102</v>
      </c>
      <c r="D97" s="32" t="s">
        <v>103</v>
      </c>
      <c r="E97" s="32" t="s">
        <v>99</v>
      </c>
      <c r="F97" s="33">
        <v>128871</v>
      </c>
      <c r="G97" s="34"/>
      <c r="H97" s="34"/>
      <c r="I97" s="36"/>
      <c r="J97" s="48" t="s">
        <v>67</v>
      </c>
      <c r="K97" s="19"/>
    </row>
    <row r="98" spans="1:11" s="14" customFormat="1" ht="34.5" thickBot="1">
      <c r="A98" s="78" t="s">
        <v>144</v>
      </c>
      <c r="B98" s="37" t="s">
        <v>183</v>
      </c>
      <c r="C98" s="32" t="s">
        <v>32</v>
      </c>
      <c r="D98" s="32" t="s">
        <v>209</v>
      </c>
      <c r="E98" s="32" t="s">
        <v>99</v>
      </c>
      <c r="F98" s="33">
        <v>45251</v>
      </c>
      <c r="G98" s="34" t="s">
        <v>208</v>
      </c>
      <c r="H98" s="34"/>
      <c r="I98" s="36"/>
      <c r="J98" s="48" t="s">
        <v>67</v>
      </c>
      <c r="K98" s="19"/>
    </row>
    <row r="99" spans="1:11" s="14" customFormat="1" ht="23.25" hidden="1" thickBot="1">
      <c r="A99" s="63"/>
      <c r="B99" s="41" t="s">
        <v>108</v>
      </c>
      <c r="C99" s="42" t="s">
        <v>44</v>
      </c>
      <c r="D99" s="42"/>
      <c r="E99" s="42" t="s">
        <v>109</v>
      </c>
      <c r="F99" s="43"/>
      <c r="G99" s="44"/>
      <c r="H99" s="44"/>
      <c r="I99" s="44"/>
      <c r="J99" s="51"/>
      <c r="K99" s="19"/>
    </row>
    <row r="100" spans="1:12" s="14" customFormat="1" ht="26.25" customHeight="1" thickBot="1">
      <c r="A100" s="64"/>
      <c r="B100" s="65" t="s">
        <v>120</v>
      </c>
      <c r="C100" s="66"/>
      <c r="D100" s="66"/>
      <c r="E100" s="66"/>
      <c r="F100" s="67">
        <f>F78+F73+F9</f>
        <v>21569132.66</v>
      </c>
      <c r="G100" s="67">
        <f>G78+G73+G9</f>
        <v>22232514</v>
      </c>
      <c r="H100" s="67">
        <f>H78+H73+H9</f>
        <v>20705914</v>
      </c>
      <c r="I100" s="67">
        <f>I78+I73+I9</f>
        <v>1526600</v>
      </c>
      <c r="J100" s="68"/>
      <c r="K100" s="19"/>
      <c r="L100" s="20"/>
    </row>
    <row r="101" ht="12" thickTop="1"/>
  </sheetData>
  <mergeCells count="1">
    <mergeCell ref="A5:J5"/>
  </mergeCells>
  <printOptions horizontalCentered="1"/>
  <pageMargins left="0.31496062992125984" right="0.31496062992125984" top="0.4724409448818898" bottom="0.5511811023622047" header="0.5118110236220472" footer="0.35433070866141736"/>
  <pageSetup horizontalDpi="300" verticalDpi="3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</cp:lastModifiedBy>
  <cp:lastPrinted>2008-12-30T13:29:55Z</cp:lastPrinted>
  <dcterms:created xsi:type="dcterms:W3CDTF">2008-12-30T13:30:25Z</dcterms:created>
  <dcterms:modified xsi:type="dcterms:W3CDTF">2008-12-30T13:32:08Z</dcterms:modified>
  <cp:category/>
  <cp:version/>
  <cp:contentType/>
  <cp:contentStatus/>
</cp:coreProperties>
</file>